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AE977539-DDCA-4817-92C9-D728F63F4A90}" xr6:coauthVersionLast="47" xr6:coauthVersionMax="47" xr10:uidLastSave="{00000000-0000-0000-0000-000000000000}"/>
  <bookViews>
    <workbookView xWindow="-120" yWindow="-120" windowWidth="38640" windowHeight="15840" xr2:uid="{4876714A-DEB4-4349-9CCF-E9EF3120F51F}"/>
  </bookViews>
  <sheets>
    <sheet name="Звезд 9" sheetId="1" r:id="rId1"/>
  </sheets>
  <externalReferences>
    <externalReference r:id="rId2"/>
  </externalReferences>
  <definedNames>
    <definedName name="Z_34DE7953_6351_4043_AF0F_B57C163275A5_.wvu.PrintArea" localSheetId="0" hidden="1">'Звезд 9'!$A$1:$H$101</definedName>
    <definedName name="Z_34DE7953_6351_4043_AF0F_B57C163275A5_.wvu.Rows" localSheetId="0" hidden="1">'Звезд 9'!$25:$25,'Звезд 9'!$81:$86</definedName>
    <definedName name="Z_6C4DC433_F26C_4531_9CA3_57E3D58D6F7E_.wvu.PrintArea" localSheetId="0" hidden="1">'Звезд 9'!$A$1:$H$101</definedName>
    <definedName name="Z_6C4DC433_F26C_4531_9CA3_57E3D58D6F7E_.wvu.Rows" localSheetId="0" hidden="1">'Звезд 9'!$25:$25,'Звезд 9'!$81:$86</definedName>
    <definedName name="Z_70B5A381_0726_4FFC_AC17_C39805B22ABF_.wvu.PrintArea" localSheetId="0" hidden="1">'Звезд 9'!$A$1:$H$101</definedName>
    <definedName name="Z_70B5A381_0726_4FFC_AC17_C39805B22ABF_.wvu.Rows" localSheetId="0" hidden="1">'Звезд 9'!$25:$25,'Звезд 9'!$81:$86</definedName>
    <definedName name="_xlnm.Print_Area" localSheetId="0">'Звезд 9'!$A$1:$H$101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1" i="1" l="1"/>
  <c r="D85" i="1"/>
  <c r="D79" i="1"/>
  <c r="D66" i="1"/>
  <c r="E40" i="1"/>
  <c r="C34" i="1"/>
  <c r="F26" i="1"/>
  <c r="E26" i="1"/>
  <c r="G25" i="1"/>
  <c r="F25" i="1"/>
  <c r="E25" i="1"/>
  <c r="G24" i="1"/>
  <c r="F24" i="1"/>
  <c r="E24" i="1"/>
  <c r="F23" i="1"/>
  <c r="E23" i="1"/>
  <c r="D67" i="1" l="1"/>
  <c r="E90" i="1" s="1"/>
  <c r="D65" i="1" l="1"/>
  <c r="D42" i="1" l="1"/>
  <c r="D56" i="1"/>
</calcChain>
</file>

<file path=xl/sharedStrings.xml><?xml version="1.0" encoding="utf-8"?>
<sst xmlns="http://schemas.openxmlformats.org/spreadsheetml/2006/main" count="138" uniqueCount="115">
  <si>
    <t>О Т Ч Е Т  о  выполнении договора управления</t>
  </si>
  <si>
    <t>АО "ДК Нижегородского района"</t>
  </si>
  <si>
    <t>за 2023 год</t>
  </si>
  <si>
    <t>ул.Звездинка дом № 9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</si>
  <si>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</si>
  <si>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</si>
  <si>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</si>
  <si>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</si>
  <si>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</si>
  <si>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</si>
  <si>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</si>
  <si>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</si>
  <si>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</si>
  <si>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10.04.2012г.г.б/н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</si>
  <si>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</si>
  <si>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</si>
  <si>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</si>
  <si>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</si>
  <si>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</si>
  <si>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</t>
  </si>
  <si>
    <t>Оплачено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</si>
  <si>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</si>
  <si>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</si>
  <si>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</si>
  <si>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</si>
  <si>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01.01.2023г. с учетом прошлых лет</t>
  </si>
  <si>
    <t>за текущий год</t>
  </si>
  <si>
    <t>по состоянию на конец отчетного  года</t>
  </si>
  <si>
    <t>без учета денежных средств за 2008-2022г.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</si>
  <si>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</si>
  <si>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</si>
  <si>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</si>
  <si>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</si>
  <si>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</si>
  <si>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</si>
  <si>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</si>
  <si>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</si>
  <si>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</si>
  <si>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</si>
  <si>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</si>
  <si>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</si>
  <si>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</si>
  <si>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</si>
  <si>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</si>
  <si>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</si>
  <si>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</si>
  <si>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</si>
  <si>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</si>
  <si>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</si>
  <si>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</si>
  <si>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</si>
  <si>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</si>
  <si>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</si>
  <si>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</si>
  <si>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</si>
  <si>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</si>
  <si>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</si>
  <si>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</si>
  <si>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</si>
  <si>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</si>
  <si>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</si>
  <si>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</si>
  <si>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</si>
  <si>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</si>
  <si>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</si>
  <si>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</si>
  <si>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</si>
  <si>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</si>
  <si>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</si>
  <si>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</si>
  <si>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</si>
  <si>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ООО "Форест МН"/ ООО "Логгерс"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</si>
  <si>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</si>
  <si>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</si>
  <si>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</si>
  <si>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</si>
  <si>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</si>
  <si>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</si>
  <si>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</si>
  <si>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</si>
  <si>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</si>
  <si>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</si>
  <si>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</si>
  <si>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</si>
  <si>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</si>
  <si>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</si>
  <si>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</si>
  <si>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</si>
  <si>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</si>
  <si>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Водоотведение -- Замена трубопроводов -- чердак</t>
  </si>
  <si>
    <t>Январь 2023 г.</t>
  </si>
  <si>
    <t>ООО"Коммуналстрой-НН"</t>
  </si>
  <si>
    <t xml:space="preserve">Водоотведение -- Замена трубопроводов -- </t>
  </si>
  <si>
    <t>Февраль 2023 г.</t>
  </si>
  <si>
    <t>Водоотведение -- Замена трубопроводов -- п.1</t>
  </si>
  <si>
    <t>Март 2023 г.</t>
  </si>
  <si>
    <t xml:space="preserve">Канализация -- Промывка канализационных трубопроводов -- </t>
  </si>
  <si>
    <t>Апрель 2023 г.</t>
  </si>
  <si>
    <t>Ремконт ООО</t>
  </si>
  <si>
    <t>Водоотведение -- Замена трубопроводов -- кв.54-58</t>
  </si>
  <si>
    <t>Ноябрь 2023 г.</t>
  </si>
  <si>
    <t>Водоотведение -- Замена трубопроводов -- кв.39</t>
  </si>
  <si>
    <t>Декабрь 2023 г.</t>
  </si>
  <si>
    <t>Водоотведение -- Ремонт ливневой канализации -- п.1</t>
  </si>
  <si>
    <t>Май 2023 г.</t>
  </si>
  <si>
    <t>3. КАПИТАЛЬНЫЙ РЕМОНТ</t>
  </si>
  <si>
    <t>Не проводились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</si>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</sst>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4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0" fontId="3" fillId="0" borderId="14" xfId="0" applyFont="1" applyBorder="1" applyAlignment="1">
      <alignment horizontal="justify" vertical="top"/>
    </xf>
    <xf numFmtId="164" fontId="3" fillId="0" borderId="15" xfId="1" applyFont="1" applyFill="1" applyBorder="1" applyAlignment="1">
      <alignment horizontal="justify" vertical="top"/>
    </xf>
    <xf numFmtId="39" fontId="3" fillId="0" borderId="16" xfId="1" applyNumberFormat="1" applyFont="1" applyFill="1" applyBorder="1" applyAlignment="1">
      <alignment horizontal="right" vertical="top"/>
    </xf>
    <xf numFmtId="0" fontId="3" fillId="0" borderId="17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8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9" xfId="0" applyFont="1" applyBorder="1" applyAlignment="1">
      <alignment horizontal="justify" vertical="top"/>
    </xf>
    <xf numFmtId="0" fontId="3" fillId="0" borderId="20" xfId="0" applyFont="1" applyBorder="1" applyAlignment="1">
      <alignment horizontal="justify" vertical="top"/>
    </xf>
    <xf numFmtId="0" fontId="3" fillId="0" borderId="21" xfId="0" applyFont="1" applyBorder="1" applyAlignment="1">
      <alignment horizontal="justify" vertical="top"/>
    </xf>
    <xf numFmtId="0" fontId="3" fillId="0" borderId="22" xfId="0" applyFont="1" applyBorder="1" applyAlignment="1">
      <alignment horizontal="justify" vertical="top"/>
    </xf>
    <xf numFmtId="0" fontId="17" fillId="0" borderId="2" xfId="0" applyFont="1" applyBorder="1" applyAlignment="1">
      <alignment horizontal="justify" vertical="top"/>
    </xf>
    <xf numFmtId="0" fontId="17" fillId="0" borderId="3" xfId="0" applyFont="1" applyBorder="1" applyAlignment="1">
      <alignment horizontal="justify" vertical="top"/>
    </xf>
    <xf numFmtId="164" fontId="17" fillId="0" borderId="3" xfId="1" applyFont="1" applyFill="1" applyBorder="1" applyAlignment="1">
      <alignment horizontal="fill" vertical="center"/>
    </xf>
    <xf numFmtId="164" fontId="18" fillId="0" borderId="3" xfId="1" applyFont="1" applyFill="1" applyBorder="1" applyAlignment="1">
      <alignment horizontal="fill" vertical="center"/>
    </xf>
    <xf numFmtId="164" fontId="18" fillId="0" borderId="6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17" fillId="0" borderId="23" xfId="0" applyFont="1" applyBorder="1" applyAlignment="1">
      <alignment horizontal="justify" vertical="top"/>
    </xf>
    <xf numFmtId="0" fontId="17" fillId="0" borderId="15" xfId="0" applyFont="1" applyBorder="1" applyAlignment="1">
      <alignment horizontal="justify" vertical="top"/>
    </xf>
    <xf numFmtId="164" fontId="17" fillId="0" borderId="15" xfId="1" applyFont="1" applyFill="1" applyBorder="1" applyAlignment="1">
      <alignment horizontal="fill" vertical="center"/>
    </xf>
    <xf numFmtId="164" fontId="17" fillId="0" borderId="16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4" fontId="9" fillId="0" borderId="25" xfId="0" applyNumberFormat="1" applyFont="1" applyBorder="1" applyAlignment="1">
      <alignment horizontal="center" vertical="top"/>
    </xf>
    <xf numFmtId="0" fontId="20" fillId="0" borderId="25" xfId="0" applyFont="1" applyBorder="1" applyAlignment="1">
      <alignment horizontal="justify" vertical="top"/>
    </xf>
    <xf numFmtId="164" fontId="20" fillId="0" borderId="26" xfId="0" applyNumberFormat="1" applyFont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164" fontId="18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164" fontId="21" fillId="0" borderId="27" xfId="0" applyNumberFormat="1" applyFont="1" applyBorder="1" applyAlignment="1">
      <alignment vertical="top"/>
    </xf>
    <xf numFmtId="0" fontId="22" fillId="0" borderId="1" xfId="0" applyFont="1" applyBorder="1" applyAlignment="1">
      <alignment horizontal="left" vertical="top"/>
    </xf>
    <xf numFmtId="0" fontId="22" fillId="0" borderId="28" xfId="0" applyFont="1" applyBorder="1" applyAlignment="1">
      <alignment horizontal="left" vertical="top"/>
    </xf>
    <xf numFmtId="0" fontId="22" fillId="0" borderId="29" xfId="0" applyFont="1" applyBorder="1" applyAlignment="1">
      <alignment horizontal="left" vertical="top"/>
    </xf>
    <xf numFmtId="164" fontId="23" fillId="0" borderId="19" xfId="1" applyFont="1" applyFill="1" applyBorder="1" applyAlignment="1">
      <alignment horizontal="center" vertical="top"/>
    </xf>
    <xf numFmtId="164" fontId="23" fillId="0" borderId="22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top"/>
    </xf>
    <xf numFmtId="0" fontId="2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3" xfId="0" applyFont="1" applyBorder="1" applyAlignment="1">
      <alignment horizontal="justify" vertical="center"/>
    </xf>
    <xf numFmtId="0" fontId="16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3" xfId="0" applyFont="1" applyBorder="1" applyAlignment="1">
      <alignment horizontal="justify" vertical="center"/>
    </xf>
    <xf numFmtId="0" fontId="16" fillId="0" borderId="15" xfId="0" applyFont="1" applyBorder="1" applyAlignment="1">
      <alignment horizontal="justify" vertical="center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justify" vertical="top"/>
    </xf>
    <xf numFmtId="0" fontId="16" fillId="0" borderId="15" xfId="0" applyFont="1" applyBorder="1" applyAlignment="1">
      <alignment horizontal="justify" vertical="top"/>
    </xf>
    <xf numFmtId="0" fontId="16" fillId="0" borderId="23" xfId="0" applyFont="1" applyBorder="1" applyAlignment="1">
      <alignment horizontal="left" vertical="center" wrapText="1"/>
    </xf>
    <xf numFmtId="0" fontId="16" fillId="0" borderId="15" xfId="0" applyFont="1" applyBorder="1" applyAlignment="1">
      <alignment horizontal="left" vertical="center" wrapText="1"/>
    </xf>
    <xf numFmtId="0" fontId="16" fillId="0" borderId="23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7" xfId="0" applyFont="1" applyBorder="1" applyAlignment="1">
      <alignment horizontal="justify" vertical="center"/>
    </xf>
    <xf numFmtId="0" fontId="16" fillId="0" borderId="30" xfId="0" applyFont="1" applyBorder="1" applyAlignment="1">
      <alignment horizontal="justify" vertical="center"/>
    </xf>
    <xf numFmtId="164" fontId="23" fillId="0" borderId="31" xfId="1" applyFont="1" applyFill="1" applyBorder="1" applyAlignment="1">
      <alignment horizontal="center" vertical="center"/>
    </xf>
    <xf numFmtId="164" fontId="23" fillId="0" borderId="32" xfId="1" applyFont="1" applyFill="1" applyBorder="1" applyAlignment="1">
      <alignment horizontal="center" vertical="center"/>
    </xf>
    <xf numFmtId="0" fontId="16" fillId="0" borderId="33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21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justify" vertical="center"/>
    </xf>
    <xf numFmtId="0" fontId="16" fillId="0" borderId="34" xfId="0" applyFont="1" applyBorder="1" applyAlignment="1">
      <alignment horizontal="justify" vertical="center"/>
    </xf>
    <xf numFmtId="0" fontId="16" fillId="0" borderId="35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/>
    </xf>
    <xf numFmtId="0" fontId="16" fillId="0" borderId="37" xfId="0" applyFont="1" applyBorder="1" applyAlignment="1">
      <alignment horizontal="justify" vertical="center"/>
    </xf>
    <xf numFmtId="0" fontId="16" fillId="0" borderId="38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38" xfId="0" applyFont="1" applyBorder="1" applyAlignment="1">
      <alignment horizontal="justify" vertical="center"/>
    </xf>
    <xf numFmtId="0" fontId="16" fillId="0" borderId="14" xfId="0" applyFont="1" applyBorder="1" applyAlignment="1">
      <alignment horizontal="left" vertical="center"/>
    </xf>
    <xf numFmtId="0" fontId="16" fillId="0" borderId="37" xfId="0" applyFont="1" applyBorder="1" applyAlignment="1">
      <alignment horizontal="left" vertical="center"/>
    </xf>
    <xf numFmtId="0" fontId="16" fillId="0" borderId="40" xfId="0" applyFont="1" applyBorder="1" applyAlignment="1">
      <alignment horizontal="left" vertical="center"/>
    </xf>
    <xf numFmtId="0" fontId="16" fillId="0" borderId="18" xfId="0" applyFont="1" applyBorder="1" applyAlignment="1">
      <alignment horizontal="left" vertical="center"/>
    </xf>
    <xf numFmtId="0" fontId="16" fillId="0" borderId="41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6" fillId="0" borderId="43" xfId="0" applyFont="1" applyBorder="1" applyAlignment="1">
      <alignment horizontal="left" vertical="center"/>
    </xf>
    <xf numFmtId="0" fontId="16" fillId="0" borderId="44" xfId="0" applyFont="1" applyBorder="1" applyAlignment="1">
      <alignment horizontal="left" vertical="center"/>
    </xf>
    <xf numFmtId="164" fontId="23" fillId="0" borderId="25" xfId="1" applyFont="1" applyFill="1" applyBorder="1" applyAlignment="1">
      <alignment horizontal="center" vertical="center"/>
    </xf>
    <xf numFmtId="164" fontId="23" fillId="0" borderId="26" xfId="1" applyFont="1" applyFill="1" applyBorder="1" applyAlignment="1">
      <alignment horizontal="center" vertical="center"/>
    </xf>
    <xf numFmtId="0" fontId="3" fillId="0" borderId="43" xfId="0" applyFont="1" applyBorder="1" applyAlignment="1">
      <alignment horizontal="left"/>
    </xf>
    <xf numFmtId="0" fontId="3" fillId="0" borderId="44" xfId="0" applyFont="1" applyBorder="1" applyAlignment="1">
      <alignment horizontal="left"/>
    </xf>
    <xf numFmtId="164" fontId="25" fillId="0" borderId="25" xfId="0" applyNumberFormat="1" applyFont="1" applyBorder="1" applyAlignment="1">
      <alignment horizontal="center"/>
    </xf>
    <xf numFmtId="164" fontId="25" fillId="0" borderId="26" xfId="0" applyNumberFormat="1" applyFont="1" applyBorder="1" applyAlignment="1">
      <alignment horizontal="center"/>
    </xf>
    <xf numFmtId="0" fontId="24" fillId="0" borderId="0" xfId="0" applyFont="1"/>
    <xf numFmtId="164" fontId="3" fillId="0" borderId="0" xfId="1" applyFont="1" applyFill="1"/>
    <xf numFmtId="0" fontId="16" fillId="0" borderId="45" xfId="0" applyFont="1" applyBorder="1" applyAlignment="1">
      <alignment horizontal="justify" vertical="center"/>
    </xf>
    <xf numFmtId="0" fontId="16" fillId="0" borderId="46" xfId="0" applyFont="1" applyBorder="1" applyAlignment="1">
      <alignment horizontal="justify" vertical="center"/>
    </xf>
    <xf numFmtId="164" fontId="16" fillId="0" borderId="3" xfId="1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justify" vertical="center"/>
    </xf>
    <xf numFmtId="0" fontId="16" fillId="0" borderId="47" xfId="0" applyFont="1" applyBorder="1" applyAlignment="1">
      <alignment horizontal="justify" vertical="center"/>
    </xf>
    <xf numFmtId="164" fontId="16" fillId="0" borderId="9" xfId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top"/>
    </xf>
    <xf numFmtId="0" fontId="25" fillId="0" borderId="2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left" vertical="center" wrapText="1"/>
    </xf>
    <xf numFmtId="0" fontId="26" fillId="0" borderId="48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center" vertical="center" wrapText="1"/>
    </xf>
    <xf numFmtId="165" fontId="26" fillId="0" borderId="15" xfId="2" applyNumberFormat="1" applyFont="1" applyFill="1" applyBorder="1" applyAlignment="1" applyProtection="1">
      <alignment horizontal="center" vertical="center" wrapText="1"/>
    </xf>
    <xf numFmtId="0" fontId="27" fillId="0" borderId="43" xfId="0" applyFont="1" applyBorder="1" applyAlignment="1">
      <alignment horizontal="left" vertical="top"/>
    </xf>
    <xf numFmtId="0" fontId="27" fillId="0" borderId="49" xfId="0" applyFont="1" applyBorder="1" applyAlignment="1">
      <alignment horizontal="left" vertical="top"/>
    </xf>
    <xf numFmtId="0" fontId="12" fillId="0" borderId="25" xfId="0" applyFont="1" applyBorder="1" applyAlignment="1">
      <alignment horizontal="left" vertical="top"/>
    </xf>
    <xf numFmtId="164" fontId="28" fillId="0" borderId="25" xfId="0" applyNumberFormat="1" applyFont="1" applyBorder="1" applyAlignment="1">
      <alignment horizontal="center" vertical="top"/>
    </xf>
    <xf numFmtId="0" fontId="12" fillId="0" borderId="26" xfId="0" applyFont="1" applyBorder="1" applyAlignment="1">
      <alignment horizontal="center" vertical="top"/>
    </xf>
    <xf numFmtId="0" fontId="3" fillId="0" borderId="24" xfId="0" applyFont="1" applyBorder="1" applyAlignment="1">
      <alignment horizontal="center" vertical="top"/>
    </xf>
    <xf numFmtId="0" fontId="3" fillId="0" borderId="25" xfId="0" applyFont="1" applyBorder="1" applyAlignment="1">
      <alignment horizontal="center" vertical="top"/>
    </xf>
    <xf numFmtId="0" fontId="3" fillId="0" borderId="25" xfId="0" applyFont="1" applyBorder="1" applyAlignment="1">
      <alignment horizontal="justify" vertical="top"/>
    </xf>
    <xf numFmtId="0" fontId="3" fillId="0" borderId="50" xfId="0" applyFont="1" applyBorder="1" applyAlignment="1">
      <alignment horizontal="justify" vertical="top"/>
    </xf>
    <xf numFmtId="0" fontId="3" fillId="0" borderId="26" xfId="0" applyFont="1" applyBorder="1" applyAlignment="1">
      <alignment horizontal="center" vertical="top"/>
    </xf>
    <xf numFmtId="0" fontId="3" fillId="0" borderId="43" xfId="0" applyFont="1" applyBorder="1" applyAlignment="1">
      <alignment horizontal="left" vertical="top"/>
    </xf>
    <xf numFmtId="0" fontId="3" fillId="0" borderId="49" xfId="0" applyFont="1" applyBorder="1" applyAlignment="1">
      <alignment horizontal="left" vertical="top"/>
    </xf>
    <xf numFmtId="164" fontId="3" fillId="0" borderId="50" xfId="1" applyFont="1" applyFill="1" applyBorder="1" applyAlignment="1">
      <alignment horizontal="justify" vertical="top"/>
    </xf>
    <xf numFmtId="0" fontId="3" fillId="0" borderId="43" xfId="0" applyFont="1" applyBorder="1" applyAlignment="1">
      <alignment vertical="top"/>
    </xf>
    <xf numFmtId="0" fontId="3" fillId="0" borderId="51" xfId="0" applyFont="1" applyBorder="1" applyAlignment="1">
      <alignment vertical="top"/>
    </xf>
    <xf numFmtId="0" fontId="3" fillId="0" borderId="43" xfId="0" applyFont="1" applyBorder="1" applyAlignment="1">
      <alignment horizontal="left" vertical="top"/>
    </xf>
    <xf numFmtId="0" fontId="3" fillId="0" borderId="49" xfId="0" applyFont="1" applyBorder="1" applyAlignment="1">
      <alignment horizontal="left" vertical="top"/>
    </xf>
    <xf numFmtId="0" fontId="3" fillId="0" borderId="25" xfId="0" applyFont="1" applyBorder="1" applyAlignment="1">
      <alignment horizontal="left" vertical="top"/>
    </xf>
    <xf numFmtId="4" fontId="3" fillId="0" borderId="25" xfId="0" applyNumberFormat="1" applyFont="1" applyBorder="1" applyAlignment="1">
      <alignment horizontal="center" vertical="top"/>
    </xf>
    <xf numFmtId="0" fontId="3" fillId="0" borderId="25" xfId="0" applyFont="1" applyBorder="1" applyAlignment="1">
      <alignment horizontal="left" vertical="top"/>
    </xf>
    <xf numFmtId="0" fontId="3" fillId="0" borderId="26" xfId="0" applyFont="1" applyBorder="1" applyAlignment="1">
      <alignment horizontal="left" vertical="top"/>
    </xf>
    <xf numFmtId="0" fontId="3" fillId="0" borderId="28" xfId="0" applyFont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204A4-99BA-4204-846B-6C6FE98CD9B2}">
  <sheetPr>
    <tabColor theme="7" tint="0.59999389629810485"/>
  </sheetPr>
  <dimension ref="A2:XFD438"/>
  <sheetViews>
    <sheetView tabSelected="1" view="pageBreakPreview" topLeftCell="A9" zoomScale="80" zoomScaleSheetLayoutView="80" workbookViewId="0">
      <selection activeCell="A18" sqref="A18:G18"/>
    </sheetView>
  </sheetViews>
  <sheetFormatPr defaultColWidth="9.140625" defaultRowHeight="16.5" x14ac:dyDescent="0.3"/>
  <cols>
    <col min="1" max="1" width="21" style="2" customWidth="1"/>
    <col min="2" max="2" width="20" style="2" customWidth="1"/>
    <col min="3" max="3" width="16.5703125" style="2" customWidth="1"/>
    <col min="4" max="4" width="15.42578125" style="2" customWidth="1"/>
    <col min="5" max="5" width="27.85546875" style="2" customWidth="1"/>
    <col min="6" max="6" width="16" style="2" bestFit="1" customWidth="1"/>
    <col min="7" max="7" width="20" style="2" customWidth="1"/>
    <col min="8" max="8" width="17.5703125" style="2" customWidth="1"/>
    <col min="9" max="9" width="11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I2" s="3">
        <v>4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1980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6786.15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13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14</v>
      </c>
      <c r="P15" s="18"/>
    </row>
    <row r="16" spans="1:16" x14ac:dyDescent="0.3">
      <c r="A16" s="2" t="s">
        <v>15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16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>
      <c r="O20" s="18"/>
    </row>
    <row r="21" spans="1:16384" s="31" customFormat="1" ht="49.5" x14ac:dyDescent="0.25">
      <c r="A21" s="20" t="s">
        <v>18</v>
      </c>
      <c r="B21" s="21" t="s">
        <v>19</v>
      </c>
      <c r="C21" s="22" t="s">
        <v>20</v>
      </c>
      <c r="D21" s="23" t="s">
        <v>21</v>
      </c>
      <c r="E21" s="24"/>
      <c r="F21" s="22" t="s">
        <v>22</v>
      </c>
      <c r="G21" s="25" t="s">
        <v>23</v>
      </c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38.25" customHeight="1" thickBot="1" x14ac:dyDescent="0.3">
      <c r="A22" s="32"/>
      <c r="B22" s="33" t="s">
        <v>24</v>
      </c>
      <c r="C22" s="34" t="s">
        <v>24</v>
      </c>
      <c r="D22" s="34" t="s">
        <v>25</v>
      </c>
      <c r="E22" s="34" t="s">
        <v>26</v>
      </c>
      <c r="F22" s="34" t="s">
        <v>27</v>
      </c>
      <c r="G22" s="35" t="s">
        <v>28</v>
      </c>
      <c r="H22" s="27"/>
      <c r="I22" s="27"/>
      <c r="L22" s="29"/>
      <c r="M22" s="30"/>
      <c r="N22" s="30"/>
    </row>
    <row r="23" spans="1:16384" s="31" customFormat="1" ht="33" x14ac:dyDescent="0.25">
      <c r="A23" s="36" t="s">
        <v>29</v>
      </c>
      <c r="B23" s="37">
        <v>2253345.7199999997</v>
      </c>
      <c r="C23" s="37">
        <v>2278976.8600000003</v>
      </c>
      <c r="D23" s="37">
        <v>217837.66113590216</v>
      </c>
      <c r="E23" s="37">
        <f>B23-C23</f>
        <v>-25631.140000000596</v>
      </c>
      <c r="F23" s="37">
        <f>D23+B23-C23</f>
        <v>192206.52113590157</v>
      </c>
      <c r="G23" s="38">
        <v>0</v>
      </c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x14ac:dyDescent="0.25">
      <c r="A24" s="39" t="s">
        <v>30</v>
      </c>
      <c r="B24" s="40">
        <v>643699.74</v>
      </c>
      <c r="C24" s="40">
        <v>650995.82400000002</v>
      </c>
      <c r="D24" s="40">
        <v>56920.621999999858</v>
      </c>
      <c r="E24" s="40">
        <f>B24-C24</f>
        <v>-7296.0840000000317</v>
      </c>
      <c r="F24" s="40">
        <f>D24+B24-C24</f>
        <v>49624.537999999826</v>
      </c>
      <c r="G24" s="41">
        <f>C24-D79</f>
        <v>518147.69400000002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idden="1" x14ac:dyDescent="0.25">
      <c r="A25" s="39" t="s">
        <v>31</v>
      </c>
      <c r="B25" s="40"/>
      <c r="C25" s="40"/>
      <c r="D25" s="40">
        <v>3148.8699999999794</v>
      </c>
      <c r="E25" s="40">
        <f>B25-C25</f>
        <v>0</v>
      </c>
      <c r="F25" s="40">
        <f>D25+B25-C25</f>
        <v>3148.8699999999794</v>
      </c>
      <c r="G25" s="41">
        <f>C25-D85</f>
        <v>0</v>
      </c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17.25" thickBot="1" x14ac:dyDescent="0.3">
      <c r="A26" s="42" t="s">
        <v>32</v>
      </c>
      <c r="B26" s="43">
        <v>216299.03999999998</v>
      </c>
      <c r="C26" s="43">
        <v>218770.02</v>
      </c>
      <c r="D26" s="43">
        <v>23745.566864098073</v>
      </c>
      <c r="E26" s="43">
        <f>B26-C26</f>
        <v>-2470.9800000000105</v>
      </c>
      <c r="F26" s="43">
        <f>D26+B26-C26</f>
        <v>21274.586864098063</v>
      </c>
      <c r="G26" s="44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48" customFormat="1" x14ac:dyDescent="0.25">
      <c r="A27" s="45" t="s">
        <v>33</v>
      </c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  <c r="XEY27" s="47"/>
      <c r="XEZ27" s="47"/>
      <c r="XFA27" s="47"/>
      <c r="XFB27" s="47"/>
      <c r="XFC27" s="47"/>
      <c r="XFD27" s="47"/>
    </row>
    <row r="28" spans="1:16384" s="31" customFormat="1" x14ac:dyDescent="0.25">
      <c r="A28" s="49"/>
      <c r="B28" s="49"/>
      <c r="C28" s="50"/>
      <c r="D28" s="26"/>
      <c r="E28" s="26"/>
      <c r="F28" s="2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384" s="57" customFormat="1" x14ac:dyDescent="0.25">
      <c r="A29" s="51" t="s">
        <v>34</v>
      </c>
      <c r="B29" s="51"/>
      <c r="C29" s="51"/>
      <c r="D29" s="51"/>
      <c r="E29" s="51"/>
      <c r="F29" s="51"/>
      <c r="G29" s="51"/>
      <c r="H29" s="52"/>
      <c r="I29" s="53"/>
      <c r="J29" s="54"/>
      <c r="K29" s="54"/>
      <c r="L29" s="55"/>
      <c r="M29" s="56"/>
      <c r="N29" s="56"/>
      <c r="O29" s="54"/>
      <c r="P29" s="54"/>
    </row>
    <row r="30" spans="1:16384" s="31" customFormat="1" ht="17.25" thickBot="1" x14ac:dyDescent="0.3">
      <c r="A30" s="26"/>
      <c r="B30" s="26"/>
      <c r="C30" s="26"/>
      <c r="D30" s="26"/>
      <c r="E30" s="26"/>
      <c r="F30" s="26"/>
      <c r="G30" s="26"/>
      <c r="H30" s="26"/>
      <c r="I30" s="27"/>
      <c r="J30" s="28"/>
      <c r="K30" s="28"/>
      <c r="L30" s="29"/>
      <c r="M30" s="30"/>
      <c r="N30" s="30"/>
      <c r="O30" s="28"/>
      <c r="P30" s="28"/>
    </row>
    <row r="31" spans="1:16384" s="31" customFormat="1" ht="50.25" thickBot="1" x14ac:dyDescent="0.3">
      <c r="A31" s="58" t="s">
        <v>35</v>
      </c>
      <c r="B31" s="59" t="s">
        <v>36</v>
      </c>
      <c r="C31" s="59" t="s">
        <v>37</v>
      </c>
      <c r="D31" s="60" t="s">
        <v>38</v>
      </c>
      <c r="E31" s="61" t="s">
        <v>39</v>
      </c>
      <c r="F31" s="26"/>
      <c r="G31" s="26"/>
      <c r="H31" s="26"/>
      <c r="I31" s="27"/>
      <c r="J31" s="28"/>
      <c r="K31" s="28"/>
      <c r="L31" s="29"/>
      <c r="M31" s="30"/>
      <c r="N31" s="30"/>
      <c r="O31" s="28"/>
      <c r="P31" s="28"/>
    </row>
    <row r="32" spans="1:16384" s="68" customFormat="1" ht="30" customHeight="1" x14ac:dyDescent="0.25">
      <c r="A32" s="62" t="s">
        <v>40</v>
      </c>
      <c r="B32" s="63" t="s">
        <v>41</v>
      </c>
      <c r="C32" s="64">
        <v>8255.7800000000007</v>
      </c>
      <c r="D32" s="65">
        <v>0</v>
      </c>
      <c r="E32" s="66">
        <v>0</v>
      </c>
      <c r="F32" s="67"/>
      <c r="G32" s="67"/>
      <c r="H32" s="67"/>
      <c r="I32" s="27"/>
      <c r="J32" s="28"/>
      <c r="K32" s="28"/>
      <c r="L32" s="29"/>
      <c r="M32" s="30"/>
      <c r="N32" s="30"/>
      <c r="O32" s="28"/>
      <c r="P32" s="28"/>
    </row>
    <row r="33" spans="1:16" s="76" customFormat="1" ht="26.25" thickBot="1" x14ac:dyDescent="0.3">
      <c r="A33" s="69" t="s">
        <v>42</v>
      </c>
      <c r="B33" s="70" t="s">
        <v>43</v>
      </c>
      <c r="C33" s="71">
        <v>15511.03</v>
      </c>
      <c r="D33" s="71">
        <v>0</v>
      </c>
      <c r="E33" s="72">
        <v>0</v>
      </c>
      <c r="F33" s="73"/>
      <c r="G33" s="73"/>
      <c r="H33" s="73"/>
      <c r="I33" s="74"/>
      <c r="J33" s="29"/>
      <c r="K33" s="29"/>
      <c r="L33" s="29"/>
      <c r="M33" s="75"/>
      <c r="N33" s="75"/>
      <c r="O33" s="29"/>
      <c r="P33" s="29"/>
    </row>
    <row r="34" spans="1:16" s="68" customFormat="1" ht="18" customHeight="1" thickBot="1" x14ac:dyDescent="0.3">
      <c r="A34" s="77" t="s">
        <v>44</v>
      </c>
      <c r="B34" s="78"/>
      <c r="C34" s="79">
        <f>SUM(C32:C33)</f>
        <v>23766.81</v>
      </c>
      <c r="D34" s="80"/>
      <c r="E34" s="81">
        <v>0</v>
      </c>
      <c r="F34" s="67"/>
      <c r="G34" s="67"/>
      <c r="H34" s="67"/>
      <c r="I34" s="67"/>
      <c r="L34" s="76"/>
      <c r="M34" s="82"/>
      <c r="N34" s="82"/>
    </row>
    <row r="35" spans="1:16" s="68" customFormat="1" ht="12.75" x14ac:dyDescent="0.25">
      <c r="A35" s="83"/>
      <c r="B35" s="67"/>
      <c r="C35" s="67"/>
      <c r="D35" s="67"/>
      <c r="E35" s="84"/>
      <c r="F35" s="67"/>
      <c r="G35" s="67"/>
      <c r="H35" s="67"/>
      <c r="I35" s="27"/>
      <c r="J35" s="28"/>
      <c r="K35" s="28"/>
      <c r="L35" s="29"/>
      <c r="M35" s="30"/>
      <c r="N35" s="30"/>
      <c r="O35" s="28"/>
      <c r="P35" s="28"/>
    </row>
    <row r="36" spans="1:16" s="31" customFormat="1" ht="20.25" x14ac:dyDescent="0.25">
      <c r="A36" s="85" t="s">
        <v>45</v>
      </c>
      <c r="B36" s="85"/>
      <c r="C36" s="85"/>
      <c r="D36" s="85"/>
      <c r="E36" s="85"/>
      <c r="F36" s="85"/>
      <c r="G36" s="85"/>
      <c r="H36" s="26"/>
      <c r="I36" s="27"/>
      <c r="J36" s="28"/>
      <c r="K36" s="28"/>
      <c r="L36" s="29"/>
      <c r="M36" s="30"/>
      <c r="N36" s="30"/>
      <c r="O36" s="28"/>
      <c r="P36" s="28"/>
    </row>
    <row r="37" spans="1:16" s="31" customFormat="1" x14ac:dyDescent="0.25">
      <c r="A37" s="26"/>
      <c r="B37" s="26"/>
      <c r="C37" s="26"/>
      <c r="D37" s="26"/>
      <c r="E37" s="26"/>
      <c r="F37" s="26"/>
      <c r="G37" s="26"/>
      <c r="H37" s="26"/>
      <c r="I37" s="27"/>
      <c r="J37" s="28"/>
      <c r="K37" s="28"/>
      <c r="L37" s="29"/>
      <c r="M37" s="30"/>
      <c r="N37" s="30"/>
      <c r="O37" s="28"/>
      <c r="P37" s="28"/>
    </row>
    <row r="38" spans="1:16" s="31" customFormat="1" ht="33.75" customHeight="1" x14ac:dyDescent="0.3">
      <c r="A38" s="86" t="s">
        <v>46</v>
      </c>
      <c r="B38" s="86"/>
      <c r="C38" s="86"/>
      <c r="D38" s="86"/>
      <c r="E38" s="86"/>
      <c r="F38" s="26"/>
      <c r="G38" s="26"/>
      <c r="H38" s="26"/>
      <c r="I38" s="27"/>
      <c r="J38" s="28"/>
      <c r="K38" s="28"/>
      <c r="L38" s="29"/>
      <c r="M38" s="30"/>
      <c r="N38" s="30"/>
      <c r="O38" s="28"/>
      <c r="P38" s="28"/>
    </row>
    <row r="39" spans="1:16" s="31" customFormat="1" ht="17.25" thickBot="1" x14ac:dyDescent="0.3">
      <c r="A39" s="26"/>
      <c r="B39" s="26"/>
      <c r="C39" s="26"/>
      <c r="D39" s="26"/>
      <c r="E39" s="26"/>
      <c r="F39" s="26"/>
      <c r="G39" s="26"/>
      <c r="H39" s="26"/>
      <c r="I39" s="27"/>
      <c r="J39" s="28"/>
      <c r="K39" s="28"/>
      <c r="L39" s="29"/>
      <c r="M39" s="30"/>
      <c r="N39" s="30"/>
      <c r="O39" s="28"/>
      <c r="P39" s="28"/>
    </row>
    <row r="40" spans="1:16" s="31" customFormat="1" ht="17.25" thickBot="1" x14ac:dyDescent="0.3">
      <c r="A40" s="87" t="s">
        <v>47</v>
      </c>
      <c r="B40" s="87"/>
      <c r="C40" s="87"/>
      <c r="D40" s="87"/>
      <c r="E40" s="88">
        <f>B23+B26</f>
        <v>2469644.7599999998</v>
      </c>
      <c r="F40" s="26"/>
      <c r="G40" s="50"/>
      <c r="H40" s="50"/>
      <c r="I40" s="27"/>
      <c r="J40" s="28"/>
      <c r="K40" s="28"/>
      <c r="L40" s="29"/>
      <c r="M40" s="30"/>
      <c r="N40" s="30"/>
      <c r="O40" s="28"/>
      <c r="P40" s="28"/>
    </row>
    <row r="41" spans="1:16" s="31" customFormat="1" ht="17.25" thickBot="1" x14ac:dyDescent="0.3">
      <c r="A41" s="49"/>
      <c r="B41" s="49"/>
      <c r="C41" s="49"/>
      <c r="D41" s="49"/>
      <c r="E41" s="49"/>
      <c r="F41" s="26"/>
      <c r="G41" s="26"/>
      <c r="H41" s="26"/>
      <c r="I41" s="27"/>
      <c r="J41" s="28"/>
      <c r="K41" s="28"/>
      <c r="L41" s="29"/>
      <c r="M41" s="30"/>
      <c r="N41" s="30"/>
      <c r="O41" s="28"/>
      <c r="P41" s="28"/>
    </row>
    <row r="42" spans="1:16" s="31" customFormat="1" ht="17.25" thickBot="1" x14ac:dyDescent="0.3">
      <c r="A42" s="89" t="s">
        <v>48</v>
      </c>
      <c r="B42" s="90"/>
      <c r="C42" s="91"/>
      <c r="D42" s="92">
        <f>(E40-D65-D63)*'[1]% для расчета 2022'!G40/100</f>
        <v>1220219.7406453707</v>
      </c>
      <c r="E42" s="93"/>
      <c r="F42" s="94"/>
      <c r="G42" s="95"/>
      <c r="H42" s="26"/>
      <c r="L42" s="96"/>
      <c r="M42" s="97"/>
      <c r="N42" s="97"/>
    </row>
    <row r="43" spans="1:16" s="31" customFormat="1" ht="72" customHeight="1" x14ac:dyDescent="0.25">
      <c r="A43" s="98" t="s">
        <v>49</v>
      </c>
      <c r="B43" s="99"/>
      <c r="C43" s="99"/>
      <c r="D43" s="100" t="s">
        <v>50</v>
      </c>
      <c r="E43" s="101"/>
      <c r="F43" s="26"/>
      <c r="G43" s="26"/>
      <c r="H43" s="26"/>
      <c r="L43" s="96"/>
      <c r="M43" s="97"/>
      <c r="N43" s="97"/>
    </row>
    <row r="44" spans="1:16" s="31" customFormat="1" ht="51" customHeight="1" x14ac:dyDescent="0.25">
      <c r="A44" s="102" t="s">
        <v>51</v>
      </c>
      <c r="B44" s="103"/>
      <c r="C44" s="103"/>
      <c r="D44" s="104" t="s">
        <v>50</v>
      </c>
      <c r="E44" s="105"/>
      <c r="F44" s="26"/>
      <c r="G44" s="26"/>
      <c r="H44" s="26"/>
      <c r="L44" s="96"/>
      <c r="M44" s="97"/>
      <c r="N44" s="97"/>
    </row>
    <row r="45" spans="1:16" s="31" customFormat="1" ht="43.5" customHeight="1" x14ac:dyDescent="0.25">
      <c r="A45" s="102" t="s">
        <v>52</v>
      </c>
      <c r="B45" s="103"/>
      <c r="C45" s="103"/>
      <c r="D45" s="104" t="s">
        <v>50</v>
      </c>
      <c r="E45" s="105"/>
      <c r="F45" s="26"/>
      <c r="G45" s="26"/>
      <c r="H45" s="26"/>
      <c r="L45" s="96"/>
      <c r="M45" s="97"/>
      <c r="N45" s="97"/>
    </row>
    <row r="46" spans="1:16" s="31" customFormat="1" x14ac:dyDescent="0.25">
      <c r="A46" s="102" t="s">
        <v>53</v>
      </c>
      <c r="B46" s="103"/>
      <c r="C46" s="103"/>
      <c r="D46" s="104" t="s">
        <v>54</v>
      </c>
      <c r="E46" s="105"/>
      <c r="F46" s="26"/>
      <c r="G46" s="26"/>
      <c r="H46" s="26"/>
      <c r="L46" s="96"/>
      <c r="M46" s="97"/>
      <c r="N46" s="97"/>
    </row>
    <row r="47" spans="1:16" s="31" customFormat="1" ht="57" customHeight="1" x14ac:dyDescent="0.25">
      <c r="A47" s="102" t="s">
        <v>55</v>
      </c>
      <c r="B47" s="103"/>
      <c r="C47" s="103"/>
      <c r="D47" s="104" t="s">
        <v>56</v>
      </c>
      <c r="E47" s="105"/>
      <c r="F47" s="26"/>
      <c r="G47" s="26"/>
      <c r="H47" s="26"/>
      <c r="L47" s="96"/>
      <c r="M47" s="97"/>
      <c r="N47" s="97"/>
    </row>
    <row r="48" spans="1:16" s="31" customFormat="1" ht="33.75" customHeight="1" x14ac:dyDescent="0.25">
      <c r="A48" s="102" t="s">
        <v>57</v>
      </c>
      <c r="B48" s="103"/>
      <c r="C48" s="103"/>
      <c r="D48" s="104" t="s">
        <v>58</v>
      </c>
      <c r="E48" s="105"/>
      <c r="F48" s="26"/>
      <c r="G48" s="26"/>
      <c r="H48" s="26"/>
      <c r="L48" s="96"/>
      <c r="M48" s="97"/>
      <c r="N48" s="97"/>
    </row>
    <row r="49" spans="1:14" s="31" customFormat="1" ht="57" customHeight="1" x14ac:dyDescent="0.25">
      <c r="A49" s="102" t="s">
        <v>59</v>
      </c>
      <c r="B49" s="103"/>
      <c r="C49" s="103"/>
      <c r="D49" s="106" t="s">
        <v>60</v>
      </c>
      <c r="E49" s="107"/>
      <c r="F49" s="26"/>
      <c r="G49" s="26"/>
      <c r="H49" s="26"/>
      <c r="L49" s="96"/>
      <c r="M49" s="97"/>
      <c r="N49" s="97"/>
    </row>
    <row r="50" spans="1:14" s="31" customFormat="1" ht="54" customHeight="1" x14ac:dyDescent="0.25">
      <c r="A50" s="108" t="s">
        <v>61</v>
      </c>
      <c r="B50" s="109"/>
      <c r="C50" s="109"/>
      <c r="D50" s="104" t="s">
        <v>50</v>
      </c>
      <c r="E50" s="105"/>
      <c r="F50" s="26"/>
      <c r="G50" s="26"/>
      <c r="H50" s="26"/>
      <c r="L50" s="96"/>
      <c r="M50" s="97"/>
      <c r="N50" s="97"/>
    </row>
    <row r="51" spans="1:14" s="31" customFormat="1" ht="54" customHeight="1" x14ac:dyDescent="0.25">
      <c r="A51" s="110" t="s">
        <v>62</v>
      </c>
      <c r="B51" s="111"/>
      <c r="C51" s="111"/>
      <c r="D51" s="104" t="s">
        <v>63</v>
      </c>
      <c r="E51" s="105"/>
      <c r="F51" s="26"/>
      <c r="G51" s="26"/>
      <c r="H51" s="26"/>
      <c r="L51" s="96"/>
      <c r="M51" s="97"/>
      <c r="N51" s="97"/>
    </row>
    <row r="52" spans="1:14" s="31" customFormat="1" ht="49.5" customHeight="1" x14ac:dyDescent="0.25">
      <c r="A52" s="108" t="s">
        <v>64</v>
      </c>
      <c r="B52" s="109"/>
      <c r="C52" s="109"/>
      <c r="D52" s="104" t="s">
        <v>50</v>
      </c>
      <c r="E52" s="105"/>
      <c r="F52" s="26"/>
      <c r="G52" s="26"/>
      <c r="H52" s="26"/>
      <c r="L52" s="96"/>
      <c r="M52" s="97"/>
      <c r="N52" s="97"/>
    </row>
    <row r="53" spans="1:14" s="31" customFormat="1" ht="23.25" hidden="1" customHeight="1" x14ac:dyDescent="0.25">
      <c r="A53" s="112" t="s">
        <v>65</v>
      </c>
      <c r="B53" s="113"/>
      <c r="C53" s="113"/>
      <c r="D53" s="104" t="s">
        <v>50</v>
      </c>
      <c r="E53" s="105"/>
      <c r="F53" s="26"/>
      <c r="G53" s="26"/>
      <c r="H53" s="26"/>
      <c r="L53" s="96"/>
      <c r="M53" s="97"/>
      <c r="N53" s="97"/>
    </row>
    <row r="54" spans="1:14" s="31" customFormat="1" ht="22.5" customHeight="1" x14ac:dyDescent="0.25">
      <c r="A54" s="102" t="s">
        <v>66</v>
      </c>
      <c r="B54" s="103"/>
      <c r="C54" s="103"/>
      <c r="D54" s="104" t="s">
        <v>50</v>
      </c>
      <c r="E54" s="105"/>
      <c r="F54" s="26"/>
      <c r="G54" s="26"/>
      <c r="H54" s="26"/>
      <c r="L54" s="96"/>
      <c r="M54" s="97"/>
      <c r="N54" s="97"/>
    </row>
    <row r="55" spans="1:14" s="31" customFormat="1" ht="22.5" customHeight="1" thickBot="1" x14ac:dyDescent="0.3">
      <c r="A55" s="114" t="s">
        <v>67</v>
      </c>
      <c r="B55" s="115"/>
      <c r="C55" s="115"/>
      <c r="D55" s="116" t="s">
        <v>68</v>
      </c>
      <c r="E55" s="117"/>
      <c r="F55" s="26"/>
      <c r="G55" s="26"/>
      <c r="H55" s="26"/>
      <c r="L55" s="96"/>
      <c r="M55" s="97"/>
      <c r="N55" s="97"/>
    </row>
    <row r="56" spans="1:14" s="31" customFormat="1" ht="17.25" thickBot="1" x14ac:dyDescent="0.3">
      <c r="A56" s="118" t="s">
        <v>69</v>
      </c>
      <c r="B56" s="119"/>
      <c r="C56" s="119"/>
      <c r="D56" s="120">
        <f>(E40-D65-D63)*'[1]% для расчета 2022'!G41/100</f>
        <v>876652.8993546291</v>
      </c>
      <c r="E56" s="121"/>
      <c r="F56" s="26"/>
      <c r="G56" s="26"/>
      <c r="H56" s="26"/>
      <c r="L56" s="96"/>
      <c r="M56" s="97"/>
      <c r="N56" s="97"/>
    </row>
    <row r="57" spans="1:14" s="31" customFormat="1" ht="16.5" customHeight="1" x14ac:dyDescent="0.25">
      <c r="A57" s="122" t="s">
        <v>70</v>
      </c>
      <c r="B57" s="123"/>
      <c r="C57" s="123"/>
      <c r="D57" s="124" t="s">
        <v>71</v>
      </c>
      <c r="E57" s="125"/>
      <c r="F57" s="26"/>
      <c r="G57" s="26"/>
      <c r="H57" s="26"/>
      <c r="L57" s="96"/>
      <c r="M57" s="97"/>
      <c r="N57" s="97"/>
    </row>
    <row r="58" spans="1:14" s="31" customFormat="1" ht="60.75" customHeight="1" x14ac:dyDescent="0.25">
      <c r="A58" s="126"/>
      <c r="B58" s="127"/>
      <c r="C58" s="127"/>
      <c r="D58" s="128"/>
      <c r="E58" s="129"/>
      <c r="F58" s="26"/>
      <c r="G58" s="26"/>
      <c r="H58" s="26"/>
      <c r="L58" s="96"/>
      <c r="M58" s="97"/>
      <c r="N58" s="97"/>
    </row>
    <row r="59" spans="1:14" s="31" customFormat="1" ht="36.75" customHeight="1" x14ac:dyDescent="0.25">
      <c r="A59" s="130" t="s">
        <v>72</v>
      </c>
      <c r="B59" s="131"/>
      <c r="C59" s="131"/>
      <c r="D59" s="132" t="s">
        <v>50</v>
      </c>
      <c r="E59" s="133"/>
      <c r="F59" s="26"/>
      <c r="G59" s="26"/>
      <c r="H59" s="26"/>
      <c r="L59" s="96"/>
      <c r="M59" s="97"/>
      <c r="N59" s="97"/>
    </row>
    <row r="60" spans="1:14" s="31" customFormat="1" ht="36.75" customHeight="1" x14ac:dyDescent="0.25">
      <c r="A60" s="103" t="s">
        <v>73</v>
      </c>
      <c r="B60" s="103"/>
      <c r="C60" s="134"/>
      <c r="D60" s="104" t="s">
        <v>50</v>
      </c>
      <c r="E60" s="105"/>
      <c r="F60" s="26"/>
      <c r="G60" s="26"/>
      <c r="H60" s="26"/>
      <c r="L60" s="96"/>
      <c r="M60" s="97"/>
      <c r="N60" s="97"/>
    </row>
    <row r="61" spans="1:14" s="31" customFormat="1" ht="16.5" customHeight="1" x14ac:dyDescent="0.25">
      <c r="A61" s="135" t="s">
        <v>74</v>
      </c>
      <c r="B61" s="136"/>
      <c r="C61" s="136"/>
      <c r="D61" s="132" t="s">
        <v>50</v>
      </c>
      <c r="E61" s="133"/>
      <c r="F61" s="26"/>
      <c r="G61" s="26"/>
      <c r="H61" s="26"/>
      <c r="L61" s="96"/>
      <c r="M61" s="97"/>
      <c r="N61" s="97"/>
    </row>
    <row r="62" spans="1:14" s="31" customFormat="1" ht="16.5" customHeight="1" thickBot="1" x14ac:dyDescent="0.3">
      <c r="A62" s="137" t="s">
        <v>75</v>
      </c>
      <c r="B62" s="138"/>
      <c r="C62" s="138"/>
      <c r="D62" s="139" t="s">
        <v>50</v>
      </c>
      <c r="E62" s="140"/>
      <c r="F62" s="26"/>
      <c r="G62" s="26"/>
      <c r="H62" s="26"/>
      <c r="L62" s="96"/>
      <c r="M62" s="97"/>
      <c r="N62" s="97"/>
    </row>
    <row r="63" spans="1:14" s="31" customFormat="1" ht="22.5" customHeight="1" thickBot="1" x14ac:dyDescent="0.3">
      <c r="A63" s="141" t="s">
        <v>76</v>
      </c>
      <c r="B63" s="142"/>
      <c r="C63" s="142"/>
      <c r="D63" s="143">
        <v>156473.07999999999</v>
      </c>
      <c r="E63" s="144"/>
      <c r="F63" s="26"/>
      <c r="G63" s="26"/>
      <c r="H63" s="26"/>
      <c r="L63" s="96"/>
      <c r="M63" s="97"/>
      <c r="N63" s="97"/>
    </row>
    <row r="64" spans="1:14" s="31" customFormat="1" ht="53.25" customHeight="1" thickBot="1" x14ac:dyDescent="0.3">
      <c r="A64" s="122" t="s">
        <v>77</v>
      </c>
      <c r="B64" s="123"/>
      <c r="C64" s="123"/>
      <c r="D64" s="100" t="s">
        <v>78</v>
      </c>
      <c r="E64" s="101"/>
      <c r="F64" s="26"/>
      <c r="G64" s="26"/>
      <c r="H64" s="26"/>
      <c r="L64" s="96"/>
      <c r="M64" s="97"/>
      <c r="N64" s="97"/>
    </row>
    <row r="65" spans="1:16" ht="17.25" thickBot="1" x14ac:dyDescent="0.35">
      <c r="A65" s="145" t="s">
        <v>79</v>
      </c>
      <c r="B65" s="146"/>
      <c r="C65" s="146"/>
      <c r="D65" s="147">
        <f>D66+D67</f>
        <v>216299.03999999998</v>
      </c>
      <c r="E65" s="148"/>
      <c r="I65" s="2"/>
      <c r="J65" s="2"/>
      <c r="K65" s="2"/>
      <c r="L65" s="149"/>
      <c r="M65" s="150"/>
      <c r="N65" s="150"/>
      <c r="O65" s="2"/>
      <c r="P65" s="2"/>
    </row>
    <row r="66" spans="1:16" s="31" customFormat="1" ht="39.75" customHeight="1" x14ac:dyDescent="0.25">
      <c r="A66" s="151" t="s">
        <v>80</v>
      </c>
      <c r="B66" s="152"/>
      <c r="C66" s="152"/>
      <c r="D66" s="153">
        <f>(C23+C24+C25+C26)*1.8%</f>
        <v>56677.368672000011</v>
      </c>
      <c r="E66" s="154" t="s">
        <v>81</v>
      </c>
      <c r="F66" s="26"/>
      <c r="G66" s="26"/>
      <c r="H66" s="26"/>
      <c r="L66" s="96"/>
      <c r="M66" s="97"/>
      <c r="N66" s="97"/>
    </row>
    <row r="67" spans="1:16" s="31" customFormat="1" ht="83.25" customHeight="1" thickBot="1" x14ac:dyDescent="0.3">
      <c r="A67" s="155" t="s">
        <v>82</v>
      </c>
      <c r="B67" s="156"/>
      <c r="C67" s="156"/>
      <c r="D67" s="157">
        <f>B26-D66</f>
        <v>159621.67132799997</v>
      </c>
      <c r="E67" s="158" t="s">
        <v>83</v>
      </c>
      <c r="F67" s="26"/>
      <c r="G67" s="26"/>
      <c r="H67" s="26"/>
      <c r="L67" s="96"/>
      <c r="M67" s="97"/>
      <c r="N67" s="97"/>
    </row>
    <row r="68" spans="1:16" s="31" customFormat="1" x14ac:dyDescent="0.25">
      <c r="A68" s="49"/>
      <c r="B68" s="49"/>
      <c r="C68" s="26"/>
      <c r="D68" s="26"/>
      <c r="E68" s="159"/>
      <c r="F68" s="26"/>
      <c r="G68" s="26"/>
      <c r="H68" s="26"/>
      <c r="I68" s="28"/>
      <c r="J68" s="28"/>
      <c r="K68" s="28"/>
      <c r="L68" s="29"/>
      <c r="M68" s="30"/>
      <c r="N68" s="30"/>
      <c r="O68" s="28"/>
      <c r="P68" s="28"/>
    </row>
    <row r="69" spans="1:16" s="31" customFormat="1" x14ac:dyDescent="0.25">
      <c r="A69" s="160" t="s">
        <v>84</v>
      </c>
      <c r="B69" s="160"/>
      <c r="C69" s="160"/>
      <c r="D69" s="160"/>
      <c r="E69" s="160"/>
      <c r="F69" s="160"/>
      <c r="G69" s="26"/>
      <c r="H69" s="26"/>
      <c r="I69" s="27"/>
      <c r="J69" s="28"/>
      <c r="K69" s="28"/>
      <c r="L69" s="29"/>
      <c r="M69" s="30"/>
      <c r="N69" s="30"/>
      <c r="O69" s="28"/>
      <c r="P69" s="28"/>
    </row>
    <row r="70" spans="1:16" s="31" customFormat="1" ht="17.25" thickBot="1" x14ac:dyDescent="0.3">
      <c r="A70" s="26"/>
      <c r="B70" s="26"/>
      <c r="C70" s="26"/>
      <c r="D70" s="26"/>
      <c r="E70" s="26"/>
      <c r="F70" s="26"/>
      <c r="G70" s="26"/>
      <c r="H70" s="26"/>
      <c r="I70" s="27"/>
      <c r="J70" s="28"/>
      <c r="K70" s="28"/>
      <c r="L70" s="29"/>
      <c r="M70" s="30"/>
      <c r="N70" s="30"/>
      <c r="O70" s="28"/>
      <c r="P70" s="28"/>
    </row>
    <row r="71" spans="1:16" s="31" customFormat="1" ht="32.25" thickBot="1" x14ac:dyDescent="0.3">
      <c r="A71" s="161" t="s">
        <v>85</v>
      </c>
      <c r="B71" s="162"/>
      <c r="C71" s="163" t="s">
        <v>86</v>
      </c>
      <c r="D71" s="163" t="s">
        <v>87</v>
      </c>
      <c r="E71" s="164" t="s">
        <v>88</v>
      </c>
      <c r="F71" s="26"/>
      <c r="G71" s="26"/>
      <c r="H71" s="27"/>
      <c r="I71" s="28"/>
      <c r="J71" s="28"/>
      <c r="K71" s="29"/>
      <c r="L71" s="30"/>
      <c r="M71" s="30"/>
      <c r="N71" s="28"/>
      <c r="O71" s="28"/>
    </row>
    <row r="72" spans="1:16" s="31" customFormat="1" ht="32.25" customHeight="1" x14ac:dyDescent="0.25">
      <c r="A72" s="165" t="s">
        <v>89</v>
      </c>
      <c r="B72" s="166"/>
      <c r="C72" s="167" t="s">
        <v>90</v>
      </c>
      <c r="D72" s="168">
        <v>13622.22</v>
      </c>
      <c r="E72" s="167" t="s">
        <v>91</v>
      </c>
      <c r="F72" s="26"/>
      <c r="G72" s="26"/>
      <c r="H72" s="27"/>
      <c r="I72" s="28"/>
      <c r="J72" s="28"/>
      <c r="K72" s="29"/>
      <c r="L72" s="30"/>
      <c r="M72" s="30"/>
      <c r="N72" s="28"/>
      <c r="O72" s="28"/>
    </row>
    <row r="73" spans="1:16" s="31" customFormat="1" ht="32.25" customHeight="1" x14ac:dyDescent="0.25">
      <c r="A73" s="165" t="s">
        <v>92</v>
      </c>
      <c r="B73" s="166"/>
      <c r="C73" s="167" t="s">
        <v>93</v>
      </c>
      <c r="D73" s="168">
        <v>33819.53</v>
      </c>
      <c r="E73" s="167" t="s">
        <v>91</v>
      </c>
      <c r="F73" s="26"/>
      <c r="G73" s="26"/>
      <c r="H73" s="27"/>
      <c r="I73" s="28"/>
      <c r="J73" s="28"/>
      <c r="K73" s="29"/>
      <c r="L73" s="30"/>
      <c r="M73" s="30"/>
      <c r="N73" s="28"/>
      <c r="O73" s="28"/>
    </row>
    <row r="74" spans="1:16" s="31" customFormat="1" ht="32.25" customHeight="1" x14ac:dyDescent="0.25">
      <c r="A74" s="165" t="s">
        <v>94</v>
      </c>
      <c r="B74" s="166"/>
      <c r="C74" s="167" t="s">
        <v>95</v>
      </c>
      <c r="D74" s="168">
        <v>10823.41</v>
      </c>
      <c r="E74" s="167" t="s">
        <v>91</v>
      </c>
      <c r="F74" s="26"/>
      <c r="G74" s="26"/>
      <c r="H74" s="27"/>
      <c r="I74" s="28"/>
      <c r="J74" s="28"/>
      <c r="K74" s="29"/>
      <c r="L74" s="30"/>
      <c r="M74" s="30"/>
      <c r="N74" s="28"/>
      <c r="O74" s="28"/>
    </row>
    <row r="75" spans="1:16" s="31" customFormat="1" ht="32.25" customHeight="1" x14ac:dyDescent="0.25">
      <c r="A75" s="165" t="s">
        <v>96</v>
      </c>
      <c r="B75" s="166"/>
      <c r="C75" s="167" t="s">
        <v>97</v>
      </c>
      <c r="D75" s="168">
        <v>34096.61</v>
      </c>
      <c r="E75" s="167" t="s">
        <v>98</v>
      </c>
      <c r="F75" s="26"/>
      <c r="G75" s="26"/>
      <c r="H75" s="27"/>
      <c r="I75" s="28"/>
      <c r="J75" s="28"/>
      <c r="K75" s="29"/>
      <c r="L75" s="30"/>
      <c r="M75" s="30"/>
      <c r="N75" s="28"/>
      <c r="O75" s="28"/>
    </row>
    <row r="76" spans="1:16" s="31" customFormat="1" ht="32.25" customHeight="1" x14ac:dyDescent="0.25">
      <c r="A76" s="165" t="s">
        <v>99</v>
      </c>
      <c r="B76" s="166"/>
      <c r="C76" s="167" t="s">
        <v>100</v>
      </c>
      <c r="D76" s="168">
        <v>20443.439999999999</v>
      </c>
      <c r="E76" s="167" t="s">
        <v>91</v>
      </c>
      <c r="F76" s="26"/>
      <c r="G76" s="26"/>
      <c r="H76" s="27"/>
      <c r="I76" s="28"/>
      <c r="J76" s="28"/>
      <c r="K76" s="29"/>
      <c r="L76" s="30"/>
      <c r="M76" s="30"/>
      <c r="N76" s="28"/>
      <c r="O76" s="28"/>
    </row>
    <row r="77" spans="1:16" s="31" customFormat="1" ht="33.75" customHeight="1" x14ac:dyDescent="0.25">
      <c r="A77" s="165" t="s">
        <v>101</v>
      </c>
      <c r="B77" s="166"/>
      <c r="C77" s="167" t="s">
        <v>102</v>
      </c>
      <c r="D77" s="168">
        <v>5624.39</v>
      </c>
      <c r="E77" s="167" t="s">
        <v>91</v>
      </c>
      <c r="F77" s="26"/>
      <c r="G77" s="26"/>
      <c r="H77" s="27"/>
      <c r="I77" s="28"/>
      <c r="J77" s="28"/>
      <c r="K77" s="29"/>
      <c r="L77" s="30"/>
      <c r="M77" s="30"/>
      <c r="N77" s="28"/>
      <c r="O77" s="28"/>
    </row>
    <row r="78" spans="1:16" s="31" customFormat="1" ht="33.75" customHeight="1" thickBot="1" x14ac:dyDescent="0.3">
      <c r="A78" s="165" t="s">
        <v>103</v>
      </c>
      <c r="B78" s="166"/>
      <c r="C78" s="167" t="s">
        <v>104</v>
      </c>
      <c r="D78" s="168">
        <v>14418.53</v>
      </c>
      <c r="E78" s="167" t="s">
        <v>91</v>
      </c>
      <c r="F78" s="26"/>
      <c r="G78" s="26"/>
      <c r="H78" s="27"/>
      <c r="I78" s="28"/>
      <c r="J78" s="28"/>
      <c r="K78" s="29"/>
      <c r="L78" s="30"/>
      <c r="M78" s="30"/>
      <c r="N78" s="28"/>
      <c r="O78" s="28"/>
    </row>
    <row r="79" spans="1:16" s="57" customFormat="1" ht="18.75" thickBot="1" x14ac:dyDescent="0.3">
      <c r="A79" s="169" t="s">
        <v>44</v>
      </c>
      <c r="B79" s="170"/>
      <c r="C79" s="171"/>
      <c r="D79" s="172">
        <f>SUM(D72:D78)</f>
        <v>132848.13</v>
      </c>
      <c r="E79" s="173"/>
      <c r="F79" s="52"/>
      <c r="G79" s="52"/>
      <c r="H79" s="53"/>
      <c r="I79" s="54"/>
      <c r="J79" s="54"/>
      <c r="K79" s="55"/>
      <c r="L79" s="56"/>
      <c r="M79" s="56"/>
      <c r="N79" s="54"/>
      <c r="O79" s="54"/>
    </row>
    <row r="80" spans="1:16" s="31" customFormat="1" x14ac:dyDescent="0.25">
      <c r="A80" s="26"/>
      <c r="B80" s="26"/>
      <c r="C80" s="26"/>
      <c r="D80" s="26"/>
      <c r="E80" s="26"/>
      <c r="F80" s="26"/>
      <c r="G80" s="26"/>
      <c r="H80" s="26"/>
      <c r="I80" s="27"/>
      <c r="J80" s="28"/>
      <c r="K80" s="28"/>
      <c r="L80" s="29"/>
      <c r="M80" s="30"/>
      <c r="N80" s="30"/>
      <c r="O80" s="28"/>
      <c r="P80" s="28"/>
    </row>
    <row r="81" spans="1:16" s="31" customFormat="1" hidden="1" x14ac:dyDescent="0.25">
      <c r="A81" s="160" t="s">
        <v>105</v>
      </c>
      <c r="B81" s="160"/>
      <c r="C81" s="160"/>
      <c r="D81" s="160"/>
      <c r="E81" s="160"/>
      <c r="F81" s="160"/>
      <c r="G81" s="26"/>
      <c r="H81" s="26"/>
      <c r="I81" s="27"/>
      <c r="J81" s="28"/>
      <c r="K81" s="28"/>
      <c r="L81" s="29"/>
      <c r="M81" s="30"/>
      <c r="N81" s="30"/>
      <c r="O81" s="28"/>
      <c r="P81" s="28"/>
    </row>
    <row r="82" spans="1:16" s="31" customFormat="1" hidden="1" x14ac:dyDescent="0.25">
      <c r="A82" s="26"/>
      <c r="B82" s="26"/>
      <c r="C82" s="26"/>
      <c r="D82" s="26"/>
      <c r="E82" s="26"/>
      <c r="F82" s="26"/>
      <c r="G82" s="26"/>
      <c r="H82" s="26"/>
      <c r="I82" s="27"/>
      <c r="J82" s="28"/>
      <c r="K82" s="28"/>
      <c r="L82" s="29"/>
      <c r="M82" s="30"/>
      <c r="N82" s="30"/>
      <c r="O82" s="28"/>
      <c r="P82" s="28"/>
    </row>
    <row r="83" spans="1:16" s="31" customFormat="1" ht="17.25" hidden="1" thickBot="1" x14ac:dyDescent="0.3">
      <c r="A83" s="174" t="s">
        <v>85</v>
      </c>
      <c r="B83" s="175"/>
      <c r="C83" s="176" t="s">
        <v>86</v>
      </c>
      <c r="D83" s="177" t="s">
        <v>87</v>
      </c>
      <c r="E83" s="174" t="s">
        <v>88</v>
      </c>
      <c r="F83" s="178"/>
      <c r="G83" s="26"/>
      <c r="H83" s="26"/>
      <c r="I83" s="27"/>
      <c r="J83" s="28"/>
      <c r="K83" s="28"/>
      <c r="L83" s="29"/>
      <c r="M83" s="30"/>
      <c r="N83" s="30"/>
      <c r="O83" s="28"/>
      <c r="P83" s="28"/>
    </row>
    <row r="84" spans="1:16" s="31" customFormat="1" ht="17.25" hidden="1" thickBot="1" x14ac:dyDescent="0.3">
      <c r="A84" s="179" t="s">
        <v>106</v>
      </c>
      <c r="B84" s="180"/>
      <c r="C84" s="176"/>
      <c r="D84" s="181">
        <v>0</v>
      </c>
      <c r="E84" s="182"/>
      <c r="F84" s="183"/>
      <c r="G84" s="26"/>
      <c r="H84" s="26"/>
      <c r="I84" s="27"/>
      <c r="J84" s="28"/>
      <c r="K84" s="28"/>
      <c r="L84" s="29"/>
      <c r="M84" s="30"/>
      <c r="N84" s="30"/>
      <c r="O84" s="28"/>
      <c r="P84" s="28"/>
    </row>
    <row r="85" spans="1:16" s="57" customFormat="1" ht="17.25" hidden="1" thickBot="1" x14ac:dyDescent="0.3">
      <c r="A85" s="184" t="s">
        <v>44</v>
      </c>
      <c r="B85" s="185"/>
      <c r="C85" s="186"/>
      <c r="D85" s="187">
        <f>SUM(D84:D84)</f>
        <v>0</v>
      </c>
      <c r="E85" s="188"/>
      <c r="F85" s="189"/>
      <c r="G85" s="52"/>
      <c r="H85" s="52"/>
      <c r="I85" s="53"/>
      <c r="J85" s="54"/>
      <c r="K85" s="54"/>
      <c r="L85" s="55"/>
      <c r="M85" s="56"/>
      <c r="N85" s="56"/>
      <c r="O85" s="54"/>
      <c r="P85" s="54"/>
    </row>
    <row r="86" spans="1:16" s="31" customFormat="1" hidden="1" x14ac:dyDescent="0.25">
      <c r="A86" s="26"/>
      <c r="B86" s="190"/>
      <c r="C86" s="190"/>
      <c r="D86" s="191"/>
      <c r="E86" s="26"/>
      <c r="F86" s="26"/>
      <c r="G86" s="26"/>
      <c r="H86" s="26"/>
      <c r="I86" s="27"/>
      <c r="J86" s="28"/>
      <c r="K86" s="28"/>
      <c r="L86" s="29"/>
      <c r="M86" s="30"/>
      <c r="N86" s="30"/>
      <c r="O86" s="28"/>
      <c r="P86" s="28"/>
    </row>
    <row r="87" spans="1:16" s="31" customFormat="1" x14ac:dyDescent="0.25">
      <c r="A87" s="160" t="s">
        <v>107</v>
      </c>
      <c r="B87" s="160"/>
      <c r="C87" s="160"/>
      <c r="D87" s="160"/>
      <c r="E87" s="160"/>
      <c r="F87" s="160"/>
      <c r="G87" s="26"/>
      <c r="H87" s="26"/>
      <c r="I87" s="27"/>
      <c r="J87" s="28"/>
      <c r="K87" s="28"/>
      <c r="L87" s="29"/>
      <c r="M87" s="30"/>
      <c r="N87" s="30"/>
      <c r="O87" s="28"/>
      <c r="P87" s="28"/>
    </row>
    <row r="88" spans="1:16" s="31" customFormat="1" x14ac:dyDescent="0.25">
      <c r="A88" s="26"/>
      <c r="B88" s="26"/>
      <c r="C88" s="26"/>
      <c r="D88" s="26"/>
      <c r="E88" s="26" t="s">
        <v>87</v>
      </c>
      <c r="F88" s="26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x14ac:dyDescent="0.25">
      <c r="A89" s="51" t="s">
        <v>108</v>
      </c>
      <c r="B89" s="51"/>
      <c r="C89" s="26"/>
      <c r="D89" s="26"/>
      <c r="E89" s="26"/>
      <c r="F89" s="26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x14ac:dyDescent="0.25">
      <c r="A90" s="51" t="s">
        <v>109</v>
      </c>
      <c r="B90" s="51"/>
      <c r="C90" s="26"/>
      <c r="D90" s="26"/>
      <c r="E90" s="50">
        <f>D67</f>
        <v>159621.67132799997</v>
      </c>
      <c r="F90" s="26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x14ac:dyDescent="0.25">
      <c r="A91" s="192" t="s">
        <v>110</v>
      </c>
      <c r="B91" s="192"/>
      <c r="C91" s="26"/>
      <c r="D91" s="26"/>
      <c r="E91" s="50">
        <f>C34*0.1</f>
        <v>2376.681</v>
      </c>
      <c r="F91" s="26"/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31" customFormat="1" x14ac:dyDescent="0.25">
      <c r="A92" s="26"/>
      <c r="B92" s="26"/>
      <c r="C92" s="26"/>
      <c r="D92" s="26"/>
      <c r="E92" s="26"/>
      <c r="F92" s="26"/>
      <c r="G92" s="26"/>
      <c r="H92" s="26"/>
      <c r="I92" s="27"/>
      <c r="J92" s="28"/>
      <c r="K92" s="28"/>
      <c r="L92" s="29"/>
      <c r="M92" s="30"/>
      <c r="N92" s="30"/>
      <c r="O92" s="28"/>
      <c r="P92" s="28"/>
    </row>
    <row r="93" spans="1:16" s="31" customFormat="1" x14ac:dyDescent="0.25">
      <c r="A93" s="26"/>
      <c r="B93" s="26"/>
      <c r="C93" s="26"/>
      <c r="D93" s="26"/>
      <c r="E93" s="26"/>
      <c r="F93" s="2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26"/>
      <c r="B94" s="26"/>
      <c r="C94" s="26"/>
      <c r="D94" s="26"/>
      <c r="E94" s="26"/>
      <c r="F94" s="26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51" t="s">
        <v>111</v>
      </c>
      <c r="B95" s="51"/>
      <c r="C95" s="51"/>
      <c r="E95" s="26"/>
      <c r="F95" s="26" t="s">
        <v>112</v>
      </c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26"/>
      <c r="B96" s="26"/>
      <c r="C96" s="26"/>
      <c r="D96" s="26"/>
      <c r="E96" s="26"/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26"/>
      <c r="B97" s="26"/>
      <c r="C97" s="26"/>
      <c r="D97" s="26"/>
      <c r="E97" s="26"/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26" t="s">
        <v>113</v>
      </c>
      <c r="B98" s="26"/>
      <c r="C98" s="26"/>
      <c r="D98" s="26"/>
      <c r="E98" s="26"/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 t="s">
        <v>114</v>
      </c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26"/>
      <c r="B102" s="26"/>
      <c r="C102" s="26"/>
      <c r="D102" s="26"/>
      <c r="E102" s="26"/>
      <c r="F102" s="26"/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/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/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1:16" s="31" customFormat="1" x14ac:dyDescent="0.25">
      <c r="A161" s="26"/>
      <c r="B161" s="26"/>
      <c r="C161" s="26"/>
      <c r="D161" s="26"/>
      <c r="E161" s="26"/>
      <c r="F161" s="26"/>
      <c r="G161" s="26"/>
      <c r="H161" s="26"/>
      <c r="I161" s="27"/>
      <c r="J161" s="28"/>
      <c r="K161" s="28"/>
      <c r="L161" s="29"/>
      <c r="M161" s="30"/>
      <c r="N161" s="30"/>
      <c r="O161" s="28"/>
      <c r="P161" s="28"/>
    </row>
    <row r="162" spans="1:16" s="31" customFormat="1" x14ac:dyDescent="0.25">
      <c r="A162" s="26"/>
      <c r="B162" s="26"/>
      <c r="C162" s="26"/>
      <c r="D162" s="26"/>
      <c r="E162" s="26"/>
      <c r="F162" s="26"/>
      <c r="G162" s="26"/>
      <c r="H162" s="26"/>
      <c r="I162" s="27"/>
      <c r="J162" s="28"/>
      <c r="K162" s="28"/>
      <c r="L162" s="29"/>
      <c r="M162" s="30"/>
      <c r="N162" s="30"/>
      <c r="O162" s="28"/>
      <c r="P162" s="28"/>
    </row>
    <row r="163" spans="1:16" s="31" customFormat="1" x14ac:dyDescent="0.25">
      <c r="A163" s="26"/>
      <c r="B163" s="26"/>
      <c r="C163" s="26"/>
      <c r="D163" s="26"/>
      <c r="E163" s="26"/>
      <c r="F163" s="26"/>
      <c r="G163" s="26"/>
      <c r="H163" s="26"/>
      <c r="I163" s="27"/>
      <c r="J163" s="28"/>
      <c r="K163" s="28"/>
      <c r="L163" s="29"/>
      <c r="M163" s="30"/>
      <c r="N163" s="30"/>
      <c r="O163" s="28"/>
      <c r="P163" s="28"/>
    </row>
    <row r="164" spans="1:16" s="31" customFormat="1" x14ac:dyDescent="0.25">
      <c r="A164" s="26"/>
      <c r="B164" s="26"/>
      <c r="C164" s="26"/>
      <c r="D164" s="26"/>
      <c r="E164" s="26"/>
      <c r="F164" s="26"/>
      <c r="G164" s="26"/>
      <c r="H164" s="26"/>
      <c r="I164" s="27"/>
      <c r="J164" s="28"/>
      <c r="K164" s="28"/>
      <c r="L164" s="29"/>
      <c r="M164" s="30"/>
      <c r="N164" s="30"/>
      <c r="O164" s="28"/>
      <c r="P164" s="28"/>
    </row>
    <row r="165" spans="1:16" s="31" customFormat="1" x14ac:dyDescent="0.25">
      <c r="A165" s="26"/>
      <c r="B165" s="26"/>
      <c r="C165" s="26"/>
      <c r="D165" s="26"/>
      <c r="E165" s="26"/>
      <c r="F165" s="26"/>
      <c r="G165" s="26"/>
      <c r="H165" s="26"/>
      <c r="I165" s="27"/>
      <c r="J165" s="28"/>
      <c r="K165" s="28"/>
      <c r="L165" s="29"/>
      <c r="M165" s="30"/>
      <c r="N165" s="30"/>
      <c r="O165" s="28"/>
      <c r="P165" s="28"/>
    </row>
    <row r="166" spans="1:16" s="31" customFormat="1" x14ac:dyDescent="0.25">
      <c r="I166" s="28"/>
      <c r="J166" s="28"/>
      <c r="K166" s="28"/>
      <c r="L166" s="29"/>
      <c r="M166" s="30"/>
      <c r="N166" s="30"/>
      <c r="O166" s="28"/>
      <c r="P166" s="28"/>
    </row>
    <row r="167" spans="1:16" s="31" customFormat="1" x14ac:dyDescent="0.25">
      <c r="I167" s="28"/>
      <c r="J167" s="28"/>
      <c r="K167" s="28"/>
      <c r="L167" s="29"/>
      <c r="M167" s="30"/>
      <c r="N167" s="30"/>
      <c r="O167" s="28"/>
      <c r="P167" s="28"/>
    </row>
    <row r="168" spans="1:16" s="31" customFormat="1" x14ac:dyDescent="0.25">
      <c r="I168" s="28"/>
      <c r="J168" s="28"/>
      <c r="K168" s="28"/>
      <c r="L168" s="29"/>
      <c r="M168" s="30"/>
      <c r="N168" s="30"/>
      <c r="O168" s="28"/>
      <c r="P168" s="28"/>
    </row>
    <row r="169" spans="1:16" s="31" customFormat="1" x14ac:dyDescent="0.25">
      <c r="I169" s="28"/>
      <c r="J169" s="28"/>
      <c r="K169" s="28"/>
      <c r="L169" s="29"/>
      <c r="M169" s="30"/>
      <c r="N169" s="30"/>
      <c r="O169" s="28"/>
      <c r="P169" s="28"/>
    </row>
    <row r="170" spans="1:16" s="31" customFormat="1" x14ac:dyDescent="0.25">
      <c r="I170" s="28"/>
      <c r="J170" s="28"/>
      <c r="K170" s="28"/>
      <c r="L170" s="29"/>
      <c r="M170" s="30"/>
      <c r="N170" s="30"/>
      <c r="O170" s="28"/>
      <c r="P170" s="28"/>
    </row>
    <row r="171" spans="1:16" s="31" customFormat="1" x14ac:dyDescent="0.25">
      <c r="I171" s="28"/>
      <c r="J171" s="28"/>
      <c r="K171" s="28"/>
      <c r="L171" s="29"/>
      <c r="M171" s="30"/>
      <c r="N171" s="30"/>
      <c r="O171" s="28"/>
      <c r="P171" s="28"/>
    </row>
    <row r="172" spans="1:16" s="31" customFormat="1" x14ac:dyDescent="0.25">
      <c r="I172" s="28"/>
      <c r="J172" s="28"/>
      <c r="K172" s="28"/>
      <c r="L172" s="29"/>
      <c r="M172" s="30"/>
      <c r="N172" s="30"/>
      <c r="O172" s="28"/>
      <c r="P172" s="28"/>
    </row>
    <row r="173" spans="1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1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1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1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  <row r="434" spans="9:16" s="31" customFormat="1" x14ac:dyDescent="0.25">
      <c r="I434" s="28"/>
      <c r="J434" s="28"/>
      <c r="K434" s="28"/>
      <c r="L434" s="29"/>
      <c r="M434" s="30"/>
      <c r="N434" s="30"/>
      <c r="O434" s="28"/>
      <c r="P434" s="28"/>
    </row>
    <row r="435" spans="9:16" s="31" customFormat="1" x14ac:dyDescent="0.25">
      <c r="I435" s="28"/>
      <c r="J435" s="28"/>
      <c r="K435" s="28"/>
      <c r="L435" s="29"/>
      <c r="M435" s="30"/>
      <c r="N435" s="30"/>
      <c r="O435" s="28"/>
      <c r="P435" s="28"/>
    </row>
    <row r="436" spans="9:16" s="31" customFormat="1" x14ac:dyDescent="0.25">
      <c r="I436" s="28"/>
      <c r="J436" s="28"/>
      <c r="K436" s="28"/>
      <c r="L436" s="29"/>
      <c r="M436" s="30"/>
      <c r="N436" s="30"/>
      <c r="O436" s="28"/>
      <c r="P436" s="28"/>
    </row>
    <row r="437" spans="9:16" s="31" customFormat="1" x14ac:dyDescent="0.25">
      <c r="I437" s="28"/>
      <c r="J437" s="28"/>
      <c r="K437" s="28"/>
      <c r="L437" s="29"/>
      <c r="M437" s="30"/>
      <c r="N437" s="30"/>
      <c r="O437" s="28"/>
      <c r="P437" s="28"/>
    </row>
    <row r="438" spans="9:16" s="31" customFormat="1" x14ac:dyDescent="0.25">
      <c r="I438" s="28"/>
      <c r="J438" s="28"/>
      <c r="K438" s="28"/>
      <c r="L438" s="29"/>
      <c r="M438" s="30"/>
      <c r="N438" s="30"/>
      <c r="O438" s="28"/>
      <c r="P438" s="28"/>
    </row>
  </sheetData>
  <mergeCells count="8268">
    <mergeCell ref="A87:F87"/>
    <mergeCell ref="A89:B89"/>
    <mergeCell ref="A90:B90"/>
    <mergeCell ref="A95:C95"/>
    <mergeCell ref="A81:F81"/>
    <mergeCell ref="A83:B83"/>
    <mergeCell ref="E83:F83"/>
    <mergeCell ref="A85:B85"/>
    <mergeCell ref="E85:F85"/>
    <mergeCell ref="B86:C86"/>
    <mergeCell ref="A74:B74"/>
    <mergeCell ref="A75:B75"/>
    <mergeCell ref="A76:B76"/>
    <mergeCell ref="A77:B77"/>
    <mergeCell ref="A78:B78"/>
    <mergeCell ref="A79:B79"/>
    <mergeCell ref="A66:C66"/>
    <mergeCell ref="A67:C67"/>
    <mergeCell ref="A69:F69"/>
    <mergeCell ref="A71:B71"/>
    <mergeCell ref="A72:B72"/>
    <mergeCell ref="A73:B73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8"/>
    <mergeCell ref="D57:E58"/>
    <mergeCell ref="A59:C59"/>
    <mergeCell ref="D59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29:G29"/>
    <mergeCell ref="A36:G36"/>
    <mergeCell ref="A38:E38"/>
    <mergeCell ref="A42:C42"/>
    <mergeCell ref="D42:E42"/>
    <mergeCell ref="A43:C43"/>
    <mergeCell ref="D43:E43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5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</vt:lpstr>
      <vt:lpstr>'Звезд 9'!Область_печати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2024-03-22T10:59:49Z</dcterms:created>
  <dcterms:modified xsi:type="dcterms:W3CDTF">2024-03-22T11:00:18Z</dcterms:modified>
</cp:coreProperties>
</file>